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Рабочая 121а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<sst xmlns="http://schemas.openxmlformats.org/spreadsheetml/2006/main" count="44" uniqueCount="38">
  <si>
    <t>Начислено жителям</t>
  </si>
  <si>
    <t>Оплачено</t>
  </si>
  <si>
    <t>Произведеные затраты (выставлены счета)</t>
  </si>
  <si>
    <t>Расходы по статье</t>
  </si>
  <si>
    <t>Амортизация (ОС, спецодежда)</t>
  </si>
  <si>
    <t>Благоустройство территории</t>
  </si>
  <si>
    <t>Вывоз мусорв</t>
  </si>
  <si>
    <t>Инструмент</t>
  </si>
  <si>
    <t>Обслуживание домофонов (замена панели)</t>
  </si>
  <si>
    <t>обслуживание лифтов</t>
  </si>
  <si>
    <t>обслуживание электроснабжения (электротовары, авт.снятие показ.по эл.)</t>
  </si>
  <si>
    <t>Обязательное и добровольное страхование имущества (лифты)</t>
  </si>
  <si>
    <t>Оплата труда</t>
  </si>
  <si>
    <t>Обслуживание водоснабжения и отопления (промывка теплообменника)</t>
  </si>
  <si>
    <t>Страховые взносы с ФОТ</t>
  </si>
  <si>
    <t>Сан.тех.товары</t>
  </si>
  <si>
    <t>Уборка территории</t>
  </si>
  <si>
    <t>Строит.товары</t>
  </si>
  <si>
    <t>Содержание управляющей компании</t>
  </si>
  <si>
    <t>Прочие расходы (комиссия банка и др)</t>
  </si>
  <si>
    <t xml:space="preserve">Прочие доходы </t>
  </si>
  <si>
    <t>Коммунальные услуги Рабочая 121 А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</si>
  <si>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</si>
  <si>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</si>
  <si>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</si>
  <si>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</si>
  <si>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</si>
  <si>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Обслуживание пожарной сигнализации</t>
  </si>
  <si>
    <t>Повышение квалификации</t>
  </si>
  <si>
    <t>охрана труда</t>
  </si>
  <si>
    <t>Хозтовары, хозинвентарь</t>
  </si>
  <si>
    <t>ТМЦ</t>
  </si>
  <si>
    <t>Содержание и текущее обслуживание Рабочая 121 А за 2017 год</t>
  </si>
  <si>
    <t>Долг на 01.01.2017</t>
  </si>
  <si>
    <t>Долг на 01.01.2018г</t>
  </si>
  <si>
    <t>ОДН водоснабжение</t>
  </si>
  <si>
    <t>ОДН подогрев</t>
  </si>
  <si>
    <t>ОДН эл энергия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</si>
</sst>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0" xfId="52" applyNumberFormat="1" applyFont="1" applyBorder="1" applyAlignment="1">
      <alignment horizontal="right" vertical="top" wrapText="1"/>
      <protection/>
    </xf>
    <xf numFmtId="2" fontId="3" fillId="0" borderId="0" xfId="52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0" xfId="52" applyNumberFormat="1" applyFont="1" applyFill="1" applyBorder="1" applyAlignment="1">
      <alignment horizontal="right" vertical="top" wrapText="1"/>
      <protection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" fillId="0" borderId="13" xfId="52" applyNumberFormat="1" applyFont="1" applyBorder="1" applyAlignment="1">
      <alignment horizontal="right" vertical="top" wrapText="1"/>
      <protection/>
    </xf>
    <xf numFmtId="0" fontId="3" fillId="0" borderId="14" xfId="0" applyNumberFormat="1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right" vertical="top" wrapText="1"/>
    </xf>
    <xf numFmtId="0" fontId="3" fillId="0" borderId="11" xfId="52" applyNumberFormat="1" applyFont="1" applyBorder="1" applyAlignment="1">
      <alignment horizontal="left" vertical="top" wrapText="1"/>
      <protection/>
    </xf>
    <xf numFmtId="0" fontId="3" fillId="0" borderId="16" xfId="52" applyNumberFormat="1" applyFont="1" applyBorder="1" applyAlignment="1">
      <alignment horizontal="left" vertical="top" wrapText="1"/>
      <protection/>
    </xf>
    <xf numFmtId="0" fontId="3" fillId="0" borderId="17" xfId="52" applyNumberFormat="1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0" xfId="52" applyNumberFormat="1" applyFont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боч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22">
      <selection activeCell="C45" sqref="C45"/>
    </sheetView>
  </sheetViews>
  <sheetFormatPr defaultColWidth="9.00390625" defaultRowHeight="12.75"/>
  <cols>
    <col min="1" max="1" width="16.875" style="0" customWidth="1"/>
    <col min="2" max="2" width="23.50390625" style="0" customWidth="1"/>
    <col min="3" max="3" width="17.875" style="0" customWidth="1"/>
    <col min="4" max="4" width="19.375" style="0" customWidth="1"/>
    <col min="7" max="7" width="24.875" style="0" customWidth="1"/>
    <col min="8" max="8" width="17.125" style="0" customWidth="1"/>
  </cols>
  <sheetData>
    <row r="1" spans="2:10" ht="15">
      <c r="B1" s="39" t="s">
        <v>32</v>
      </c>
      <c r="C1" s="39"/>
      <c r="D1" s="39"/>
      <c r="E1" s="39"/>
      <c r="F1" s="39"/>
      <c r="G1" s="39"/>
      <c r="H1" s="39"/>
      <c r="I1" s="39"/>
      <c r="J1" s="39"/>
    </row>
    <row r="2" spans="1:8" ht="52.5">
      <c r="A2" s="1" t="s">
        <v>33</v>
      </c>
      <c r="B2" s="1" t="s">
        <v>0</v>
      </c>
      <c r="C2" s="1" t="s">
        <v>1</v>
      </c>
      <c r="D2" s="1" t="s">
        <v>34</v>
      </c>
      <c r="E2" s="35"/>
      <c r="F2" s="36"/>
      <c r="G2" s="37"/>
      <c r="H2" s="2" t="s">
        <v>2</v>
      </c>
    </row>
    <row r="3" spans="1:9" ht="15">
      <c r="A3" s="12">
        <v>3252246.9</v>
      </c>
      <c r="B3" s="12">
        <v>5062008.64</v>
      </c>
      <c r="C3" s="12">
        <v>4442994.2</v>
      </c>
      <c r="D3" s="13">
        <f>A3+B3-C3</f>
        <v>3871261.339999999</v>
      </c>
      <c r="E3" s="27" t="s">
        <v>3</v>
      </c>
      <c r="F3" s="28"/>
      <c r="G3" s="29"/>
      <c r="H3" s="14">
        <v>4276164.73</v>
      </c>
      <c r="I3" s="3"/>
    </row>
    <row r="4" spans="1:8" ht="12.75">
      <c r="A4" s="4"/>
      <c r="B4" s="4"/>
      <c r="C4" s="4"/>
      <c r="D4" s="4"/>
      <c r="E4" s="23" t="s">
        <v>4</v>
      </c>
      <c r="F4" s="23"/>
      <c r="G4" s="23"/>
      <c r="H4" s="5">
        <v>11428.68</v>
      </c>
    </row>
    <row r="5" spans="1:8" ht="12.75">
      <c r="A5" s="4"/>
      <c r="B5" s="4"/>
      <c r="C5" s="4"/>
      <c r="D5" s="4"/>
      <c r="E5" s="23" t="s">
        <v>5</v>
      </c>
      <c r="F5" s="23"/>
      <c r="G5" s="23"/>
      <c r="H5" s="5">
        <f>69936.52</f>
        <v>69936.52</v>
      </c>
    </row>
    <row r="6" spans="1:10" ht="12.75">
      <c r="A6" s="4"/>
      <c r="B6" s="4"/>
      <c r="C6" s="4"/>
      <c r="D6" s="4"/>
      <c r="E6" s="23" t="s">
        <v>6</v>
      </c>
      <c r="F6" s="23"/>
      <c r="G6" s="23"/>
      <c r="H6" s="5">
        <f>347812.08</f>
        <v>347812.08</v>
      </c>
      <c r="I6" s="6"/>
      <c r="J6" s="4"/>
    </row>
    <row r="7" spans="1:10" ht="12.75">
      <c r="A7" s="4"/>
      <c r="B7" s="4"/>
      <c r="C7" s="4"/>
      <c r="D7" s="4"/>
      <c r="E7" s="22" t="s">
        <v>7</v>
      </c>
      <c r="F7" s="22"/>
      <c r="G7" s="22"/>
      <c r="H7" s="9">
        <f>2950</f>
        <v>2950</v>
      </c>
      <c r="I7" s="7"/>
      <c r="J7" s="4"/>
    </row>
    <row r="8" spans="1:10" ht="12.75">
      <c r="A8" s="4"/>
      <c r="B8" s="4"/>
      <c r="C8" s="4"/>
      <c r="D8" s="4"/>
      <c r="E8" s="22" t="s">
        <v>8</v>
      </c>
      <c r="F8" s="22"/>
      <c r="G8" s="22"/>
      <c r="H8" s="9">
        <f>65520</f>
        <v>65520</v>
      </c>
      <c r="I8" s="6"/>
      <c r="J8" s="4"/>
    </row>
    <row r="9" spans="1:10" ht="12.75">
      <c r="A9" s="4"/>
      <c r="B9" s="4"/>
      <c r="C9" s="4"/>
      <c r="D9" s="4"/>
      <c r="E9" s="19" t="s">
        <v>29</v>
      </c>
      <c r="F9" s="20"/>
      <c r="G9" s="21"/>
      <c r="H9" s="9">
        <f>1239.1+270</f>
        <v>1509.1</v>
      </c>
      <c r="I9" s="11"/>
      <c r="J9" s="4"/>
    </row>
    <row r="10" spans="1:10" ht="12.75">
      <c r="A10" s="4"/>
      <c r="B10" s="4"/>
      <c r="C10" s="4"/>
      <c r="D10" s="4"/>
      <c r="E10" s="22" t="s">
        <v>9</v>
      </c>
      <c r="F10" s="22"/>
      <c r="G10" s="22"/>
      <c r="H10" s="9">
        <f>937958.62</f>
        <v>937958.62</v>
      </c>
      <c r="I10" s="6"/>
      <c r="J10" s="4"/>
    </row>
    <row r="11" spans="1:10" ht="12.75">
      <c r="A11" s="4"/>
      <c r="B11" s="4"/>
      <c r="C11" s="4"/>
      <c r="D11" s="4"/>
      <c r="E11" s="23" t="s">
        <v>10</v>
      </c>
      <c r="F11" s="23"/>
      <c r="G11" s="23"/>
      <c r="H11" s="5">
        <f>73887</f>
        <v>73887</v>
      </c>
      <c r="I11" s="6"/>
      <c r="J11" s="4"/>
    </row>
    <row r="12" spans="1:10" ht="12.75">
      <c r="A12" s="4"/>
      <c r="B12" s="4"/>
      <c r="C12" s="4"/>
      <c r="D12" s="4"/>
      <c r="E12" s="19" t="s">
        <v>27</v>
      </c>
      <c r="F12" s="20"/>
      <c r="G12" s="21"/>
      <c r="H12" s="5">
        <f>120519.6</f>
        <v>120519.6</v>
      </c>
      <c r="I12" s="6"/>
      <c r="J12" s="4"/>
    </row>
    <row r="13" spans="1:10" ht="12.75">
      <c r="A13" s="4"/>
      <c r="B13" s="4"/>
      <c r="C13" s="4"/>
      <c r="D13" s="4"/>
      <c r="E13" s="23" t="s">
        <v>11</v>
      </c>
      <c r="F13" s="23"/>
      <c r="G13" s="23"/>
      <c r="H13" s="5">
        <f>2052.66</f>
        <v>2052.66</v>
      </c>
      <c r="I13" s="6"/>
      <c r="J13" s="4"/>
    </row>
    <row r="14" spans="1:10" ht="12.75">
      <c r="A14" s="4"/>
      <c r="B14" s="4"/>
      <c r="C14" s="4"/>
      <c r="D14" s="4"/>
      <c r="E14" s="23" t="s">
        <v>12</v>
      </c>
      <c r="F14" s="23"/>
      <c r="G14" s="23"/>
      <c r="H14" s="5">
        <f>1066316.44</f>
        <v>1066316.44</v>
      </c>
      <c r="I14" s="6"/>
      <c r="J14" s="4"/>
    </row>
    <row r="15" spans="1:10" ht="12.75">
      <c r="A15" s="4"/>
      <c r="B15" s="4"/>
      <c r="C15" s="4"/>
      <c r="D15" s="4"/>
      <c r="E15" s="22" t="s">
        <v>28</v>
      </c>
      <c r="F15" s="22"/>
      <c r="G15" s="22"/>
      <c r="H15" s="9">
        <f>2040</f>
        <v>2040</v>
      </c>
      <c r="I15" s="8"/>
      <c r="J15" s="4"/>
    </row>
    <row r="16" spans="1:10" ht="12.75">
      <c r="A16" s="4"/>
      <c r="B16" s="4"/>
      <c r="C16" s="4"/>
      <c r="D16" s="4"/>
      <c r="E16" s="22" t="s">
        <v>13</v>
      </c>
      <c r="F16" s="22"/>
      <c r="G16" s="22"/>
      <c r="H16" s="9">
        <f>1119.82</f>
        <v>1119.82</v>
      </c>
      <c r="I16" s="4"/>
      <c r="J16" s="4"/>
    </row>
    <row r="17" spans="1:10" ht="12.75">
      <c r="A17" s="4"/>
      <c r="B17" s="4"/>
      <c r="C17" s="4"/>
      <c r="D17" s="4"/>
      <c r="E17" s="22" t="s">
        <v>14</v>
      </c>
      <c r="F17" s="22"/>
      <c r="G17" s="22"/>
      <c r="H17" s="9">
        <f>213392.35</f>
        <v>213392.35</v>
      </c>
      <c r="I17" s="4"/>
      <c r="J17" s="4"/>
    </row>
    <row r="18" spans="1:10" ht="12.75">
      <c r="A18" s="4"/>
      <c r="B18" s="4"/>
      <c r="C18" s="4"/>
      <c r="D18" s="4"/>
      <c r="E18" s="22" t="s">
        <v>15</v>
      </c>
      <c r="F18" s="22"/>
      <c r="G18" s="22"/>
      <c r="H18" s="9">
        <f>13235</f>
        <v>13235</v>
      </c>
      <c r="I18" s="4"/>
      <c r="J18" s="4"/>
    </row>
    <row r="19" spans="1:8" ht="12.75">
      <c r="A19" s="4"/>
      <c r="B19" s="4"/>
      <c r="C19" s="4"/>
      <c r="D19" s="4"/>
      <c r="E19" s="22" t="s">
        <v>16</v>
      </c>
      <c r="F19" s="22"/>
      <c r="G19" s="22"/>
      <c r="H19" s="9">
        <f>22750</f>
        <v>22750</v>
      </c>
    </row>
    <row r="20" spans="1:8" ht="12.75">
      <c r="A20" s="4"/>
      <c r="B20" s="4"/>
      <c r="C20" s="4"/>
      <c r="D20" s="4"/>
      <c r="E20" s="19" t="s">
        <v>30</v>
      </c>
      <c r="F20" s="20"/>
      <c r="G20" s="21"/>
      <c r="H20" s="9">
        <f>13114.56</f>
        <v>13114.56</v>
      </c>
    </row>
    <row r="21" spans="1:8" ht="12.75">
      <c r="A21" s="4"/>
      <c r="B21" s="4"/>
      <c r="C21" s="4"/>
      <c r="D21" s="4"/>
      <c r="E21" s="19" t="s">
        <v>17</v>
      </c>
      <c r="F21" s="20"/>
      <c r="G21" s="21"/>
      <c r="H21" s="9">
        <f>16479</f>
        <v>16479</v>
      </c>
    </row>
    <row r="22" spans="1:8" ht="12.75">
      <c r="A22" s="4"/>
      <c r="B22" s="4"/>
      <c r="C22" s="4"/>
      <c r="D22" s="4"/>
      <c r="E22" s="19" t="s">
        <v>31</v>
      </c>
      <c r="F22" s="20"/>
      <c r="G22" s="21"/>
      <c r="H22" s="9">
        <f>29455.86</f>
        <v>29455.86</v>
      </c>
    </row>
    <row r="23" spans="1:8" ht="12.75">
      <c r="A23" s="4"/>
      <c r="B23" s="4"/>
      <c r="C23" s="4"/>
      <c r="D23" s="4"/>
      <c r="E23" s="19" t="s">
        <v>35</v>
      </c>
      <c r="F23" s="20"/>
      <c r="G23" s="21"/>
      <c r="H23" s="9">
        <v>10410.3</v>
      </c>
    </row>
    <row r="24" spans="1:8" ht="12.75">
      <c r="A24" s="4"/>
      <c r="B24" s="4"/>
      <c r="C24" s="4"/>
      <c r="D24" s="4"/>
      <c r="E24" s="19" t="s">
        <v>36</v>
      </c>
      <c r="F24" s="20"/>
      <c r="G24" s="21"/>
      <c r="H24" s="9">
        <v>75852.72</v>
      </c>
    </row>
    <row r="25" spans="1:8" ht="12.75">
      <c r="A25" s="4"/>
      <c r="B25" s="4"/>
      <c r="C25" s="4"/>
      <c r="D25" s="4"/>
      <c r="E25" s="19" t="s">
        <v>37</v>
      </c>
      <c r="F25" s="20"/>
      <c r="G25" s="21"/>
      <c r="H25" s="9">
        <v>239358.58</v>
      </c>
    </row>
    <row r="26" spans="1:8" ht="12.75">
      <c r="A26" s="4"/>
      <c r="B26" s="4"/>
      <c r="C26" s="4"/>
      <c r="D26" s="4"/>
      <c r="E26" s="23" t="s">
        <v>18</v>
      </c>
      <c r="F26" s="23"/>
      <c r="G26" s="23"/>
      <c r="H26" s="10">
        <v>794092.92</v>
      </c>
    </row>
    <row r="27" spans="1:8" ht="12.75">
      <c r="A27" s="4"/>
      <c r="B27" s="4"/>
      <c r="C27" s="4"/>
      <c r="D27" s="4"/>
      <c r="E27" s="23" t="s">
        <v>19</v>
      </c>
      <c r="F27" s="23"/>
      <c r="G27" s="23"/>
      <c r="H27" s="10">
        <v>215373.86</v>
      </c>
    </row>
    <row r="28" spans="1:8" ht="12.75">
      <c r="A28" s="4"/>
      <c r="B28" s="4"/>
      <c r="C28" s="4"/>
      <c r="D28" s="4"/>
      <c r="E28" s="24" t="s">
        <v>20</v>
      </c>
      <c r="F28" s="25"/>
      <c r="G28" s="26"/>
      <c r="H28" s="10">
        <v>70400.94</v>
      </c>
    </row>
    <row r="29" spans="1:8" ht="12.75">
      <c r="A29" s="4"/>
      <c r="B29" s="4"/>
      <c r="C29" s="4"/>
      <c r="D29" s="4"/>
      <c r="E29" s="17"/>
      <c r="F29" s="17"/>
      <c r="G29" s="17"/>
      <c r="H29" s="18"/>
    </row>
    <row r="30" spans="1:8" ht="13.5">
      <c r="A30" s="31" t="s">
        <v>21</v>
      </c>
      <c r="B30" s="32"/>
      <c r="C30" s="32"/>
      <c r="D30" s="32"/>
      <c r="E30" s="33"/>
      <c r="F30" s="33"/>
      <c r="G30" s="33"/>
      <c r="H30" s="34"/>
    </row>
    <row r="31" spans="1:8" ht="52.5">
      <c r="A31" s="1" t="s">
        <v>33</v>
      </c>
      <c r="B31" s="1" t="s">
        <v>0</v>
      </c>
      <c r="C31" s="1" t="s">
        <v>1</v>
      </c>
      <c r="D31" s="1" t="s">
        <v>34</v>
      </c>
      <c r="E31" s="35"/>
      <c r="F31" s="36"/>
      <c r="G31" s="37"/>
      <c r="H31" s="2" t="s">
        <v>2</v>
      </c>
    </row>
    <row r="32" spans="1:10" ht="15">
      <c r="A32" s="12">
        <v>2954218.42</v>
      </c>
      <c r="B32" s="12">
        <v>5644359.72</v>
      </c>
      <c r="C32" s="12">
        <v>5354575.79</v>
      </c>
      <c r="D32" s="13">
        <f>A32+B32-C32</f>
        <v>3244002.3500000006</v>
      </c>
      <c r="E32" s="38" t="s">
        <v>3</v>
      </c>
      <c r="F32" s="38"/>
      <c r="G32" s="38"/>
      <c r="H32" s="13">
        <f>SUM(H33:H56)</f>
        <v>5844383.86</v>
      </c>
      <c r="I32" s="16"/>
      <c r="J32" s="8"/>
    </row>
    <row r="33" spans="5:10" ht="12.75">
      <c r="E33" s="30" t="s">
        <v>22</v>
      </c>
      <c r="F33" s="30"/>
      <c r="G33" s="30"/>
      <c r="H33" s="15">
        <v>338591.88</v>
      </c>
      <c r="I33" s="16"/>
      <c r="J33" s="6"/>
    </row>
    <row r="34" spans="5:10" ht="12.75">
      <c r="E34" s="30" t="s">
        <v>23</v>
      </c>
      <c r="F34" s="30"/>
      <c r="G34" s="30"/>
      <c r="H34" s="15">
        <v>264689.49</v>
      </c>
      <c r="I34" s="16"/>
      <c r="J34" s="6"/>
    </row>
    <row r="35" spans="5:10" ht="12.75">
      <c r="E35" s="30" t="s">
        <v>24</v>
      </c>
      <c r="F35" s="30"/>
      <c r="G35" s="30"/>
      <c r="H35" s="15">
        <v>1219075.9</v>
      </c>
      <c r="I35" s="16"/>
      <c r="J35" s="6"/>
    </row>
    <row r="36" spans="5:10" ht="12.75">
      <c r="E36" s="30" t="s">
        <v>25</v>
      </c>
      <c r="F36" s="30"/>
      <c r="G36" s="30"/>
      <c r="H36" s="15">
        <v>3307359.64</v>
      </c>
      <c r="I36" s="16"/>
      <c r="J36" s="6"/>
    </row>
    <row r="37" spans="5:10" ht="12.75">
      <c r="E37" s="30" t="s">
        <v>26</v>
      </c>
      <c r="F37" s="30"/>
      <c r="G37" s="30"/>
      <c r="H37" s="15">
        <v>714666.95</v>
      </c>
      <c r="I37" s="16"/>
      <c r="J37" s="6"/>
    </row>
  </sheetData>
  <sheetProtection/>
  <mergeCells count="36">
    <mergeCell ref="E6:G6"/>
    <mergeCell ref="E7:G7"/>
    <mergeCell ref="E8:G8"/>
    <mergeCell ref="E9:G9"/>
    <mergeCell ref="E10:G10"/>
    <mergeCell ref="B1:J1"/>
    <mergeCell ref="E2:G2"/>
    <mergeCell ref="E3:G3"/>
    <mergeCell ref="E4:G4"/>
    <mergeCell ref="E5:G5"/>
    <mergeCell ref="E16:G16"/>
    <mergeCell ref="E17:G17"/>
    <mergeCell ref="E18:G18"/>
    <mergeCell ref="E19:G19"/>
    <mergeCell ref="E11:G11"/>
    <mergeCell ref="E12:G12"/>
    <mergeCell ref="E13:G13"/>
    <mergeCell ref="E14:G14"/>
    <mergeCell ref="E15:G15"/>
    <mergeCell ref="E20:G20"/>
    <mergeCell ref="E21:G21"/>
    <mergeCell ref="E22:G22"/>
    <mergeCell ref="E26:G26"/>
    <mergeCell ref="E27:G27"/>
    <mergeCell ref="E23:G23"/>
    <mergeCell ref="E24:G24"/>
    <mergeCell ref="E25:G25"/>
    <mergeCell ref="E33:G33"/>
    <mergeCell ref="E34:G34"/>
    <mergeCell ref="E35:G35"/>
    <mergeCell ref="E36:G36"/>
    <mergeCell ref="E37:G37"/>
    <mergeCell ref="E28:G28"/>
    <mergeCell ref="A30:H30"/>
    <mergeCell ref="E31:G31"/>
    <mergeCell ref="E32:G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2018-03-22T11:11:09Z</cp:lastPrinted>
  <dcterms:created xsi:type="dcterms:W3CDTF">2014-04-16T05:44:31Z</dcterms:created>
  <dcterms:modified xsi:type="dcterms:W3CDTF">2018-03-22T11:43:03Z</dcterms:modified>
  <cp:category/>
  <cp:version/>
  <cp:contentType/>
  <cp:contentStatus/>
</cp:coreProperties>
</file>